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<sst xmlns="http://schemas.openxmlformats.org/spreadsheetml/2006/main" count="90" uniqueCount="50">
  <si>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</si>
  <si>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</si>
  <si>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</si>
  <si>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</si>
  <si>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</si>
  <si>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</si>
  <si>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</si>
  <si>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</si>
  <si>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</si>
  <si>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</si>
  <si>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</si>
  <si>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</si>
  <si>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</si>
  <si>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</si>
  <si>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</si>
  <si>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</si>
  <si>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</si>
  <si>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</si>
  <si>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</si>
  <si>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</si>
  <si>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</si>
  <si>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</si>
  <si>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</si>
  <si>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Program: PROW</t>
  </si>
  <si>
    <t>DZIAŁ : 801  ; ROZDZIAŁ 80101                                                     Budowa ogólnodostępnej Sali sportowej  ze świetlicą w  Krzydlinie Wielkiej</t>
  </si>
  <si>
    <t>Priorytet:</t>
  </si>
  <si>
    <t>Działanie: 1.9</t>
  </si>
  <si>
    <t>Nazwa projektu:</t>
  </si>
  <si>
    <t>Razem wydatki:</t>
  </si>
  <si>
    <t>z tego :2011</t>
  </si>
  <si>
    <t>2012 r.</t>
  </si>
  <si>
    <t>2013 r.***</t>
  </si>
  <si>
    <t>Program: RPO</t>
  </si>
  <si>
    <t>DZIAŁ : 700  ; ROZDZIAŁ 70095                                                  Rewitalizacja i przywrócenie funkcjonalności przestrzeni publicznych na obszarze rewitalizowanym</t>
  </si>
  <si>
    <t>Działanie: 1.14</t>
  </si>
  <si>
    <t>z tego: 2010 r.</t>
  </si>
  <si>
    <t>DZIAŁ : 600  ; ROZDZIAŁ 60016                                                  Budowa obwodnicy wschodnio-południowej miasta Wołowa</t>
  </si>
  <si>
    <t>Działanie: 1.15</t>
  </si>
  <si>
    <t>Program: POKL</t>
  </si>
  <si>
    <t>DZIAŁ 801  ; ROZDZIAŁ 80195                                            Dbam o swoje jutro</t>
  </si>
  <si>
    <t>Działanie: 7.1</t>
  </si>
  <si>
    <t>DZIAŁ :801  ; ROZDZIAŁ 80195                                             Przygoda z edukacją</t>
  </si>
  <si>
    <t>DZIAŁ :900  ; ROZDZIAŁ 90001                                             Sieć kanalizacji sanitarnej wraz z przykanalikami i przepompowniami dla wsi : Warzęgowo, Siodłkowice, Stęszów</t>
  </si>
  <si>
    <t>z tego: 2011 r.</t>
  </si>
  <si>
    <t>Wydatki bieżące razem:</t>
  </si>
  <si>
    <t>x</t>
  </si>
  <si>
    <t>Ogółem (1+2)</t>
  </si>
  <si>
    <t xml:space="preserve">* wydatki obejmują wydatki bieżące i majątkowe </t>
  </si>
  <si>
    <t>** środki własne jst, współfinansowanie z budżetu państwa oraz inne</t>
  </si>
  <si>
    <t>*** rok 2010 do wykorzystania fakultatywnego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</si>
</sst>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5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>
      <alignment/>
      <protection/>
    </xf>
    <xf numFmtId="165" fontId="3" fillId="0" borderId="2" xfId="20" applyNumberFormat="1" applyFont="1" applyBorder="1" applyAlignment="1">
      <alignment horizontal="left"/>
      <protection/>
    </xf>
    <xf numFmtId="165" fontId="5" fillId="3" borderId="2" xfId="20" applyNumberFormat="1" applyFont="1" applyFill="1" applyBorder="1">
      <alignment/>
      <protection/>
    </xf>
    <xf numFmtId="165" fontId="3" fillId="0" borderId="2" xfId="20" applyNumberFormat="1" applyFont="1" applyBorder="1" applyAlignment="1">
      <alignment/>
      <protection/>
    </xf>
    <xf numFmtId="165" fontId="3" fillId="0" borderId="2" xfId="20" applyNumberFormat="1" applyFont="1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0" borderId="2" xfId="20" applyFont="1" applyBorder="1" applyAlignment="1">
      <alignment/>
      <protection/>
    </xf>
    <xf numFmtId="166" fontId="3" fillId="0" borderId="2" xfId="20" applyNumberFormat="1" applyFont="1" applyBorder="1">
      <alignment/>
      <protection/>
    </xf>
    <xf numFmtId="166" fontId="3" fillId="0" borderId="2" xfId="20" applyNumberFormat="1" applyFont="1" applyBorder="1" applyAlignment="1">
      <alignment/>
      <protection/>
    </xf>
    <xf numFmtId="164" fontId="3" fillId="0" borderId="3" xfId="20" applyFont="1" applyBorder="1" applyAlignment="1">
      <alignment/>
      <protection/>
    </xf>
    <xf numFmtId="164" fontId="3" fillId="0" borderId="4" xfId="20" applyFont="1" applyBorder="1" applyAlignment="1">
      <alignment/>
      <protection/>
    </xf>
    <xf numFmtId="164" fontId="5" fillId="3" borderId="3" xfId="20" applyFont="1" applyFill="1" applyBorder="1" applyAlignment="1">
      <alignment/>
      <protection/>
    </xf>
    <xf numFmtId="164" fontId="5" fillId="3" borderId="4" xfId="20" applyFont="1" applyFill="1" applyBorder="1" applyAlignment="1">
      <alignment/>
      <protection/>
    </xf>
    <xf numFmtId="166" fontId="5" fillId="3" borderId="2" xfId="20" applyNumberFormat="1" applyFont="1" applyFill="1" applyBorder="1">
      <alignment/>
      <protection/>
    </xf>
    <xf numFmtId="164" fontId="5" fillId="3" borderId="5" xfId="0" applyFont="1" applyFill="1" applyBorder="1" applyAlignment="1">
      <alignment/>
    </xf>
    <xf numFmtId="164" fontId="3" fillId="0" borderId="6" xfId="0" applyFont="1" applyBorder="1" applyAlignment="1">
      <alignment/>
    </xf>
    <xf numFmtId="164" fontId="7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7" fillId="0" borderId="7" xfId="0" applyFont="1" applyBorder="1" applyAlignment="1">
      <alignment/>
    </xf>
    <xf numFmtId="165" fontId="5" fillId="0" borderId="6" xfId="20" applyNumberFormat="1" applyFont="1" applyBorder="1">
      <alignment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5" fillId="0" borderId="8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5" fillId="0" borderId="1" xfId="20" applyFont="1" applyBorder="1" applyAlignment="1">
      <alignment horizontal="center"/>
      <protection/>
    </xf>
    <xf numFmtId="165" fontId="5" fillId="0" borderId="1" xfId="20" applyNumberFormat="1" applyFont="1" applyBorder="1">
      <alignment/>
      <protection/>
    </xf>
    <xf numFmtId="164" fontId="8" fillId="0" borderId="0" xfId="20" applyFont="1" applyBorder="1" applyAlignment="1">
      <alignment horizontal="left"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SheetLayoutView="85" workbookViewId="0" topLeftCell="A1">
      <pane ySplit="3165" topLeftCell="A16" activePane="bottomLeft" state="split"/>
      <selection pane="topLeft" activeCell="A1" sqref="A1"/>
      <selection pane="bottomLeft" activeCell="I32" sqref="I32"/>
    </sheetView>
  </sheetViews>
  <sheetFormatPr defaultColWidth="10.00390625" defaultRowHeight="12.75"/>
  <cols>
    <col min="1" max="1" width="4.875" style="1" customWidth="1"/>
    <col min="2" max="2" width="15.75390625" style="1" customWidth="1"/>
    <col min="3" max="3" width="13.00390625" style="1" customWidth="1"/>
    <col min="4" max="4" width="9.125" style="1" customWidth="1"/>
    <col min="5" max="5" width="11.00390625" style="1" customWidth="1"/>
    <col min="6" max="7" width="10.875" style="1" customWidth="1"/>
    <col min="8" max="8" width="12.625" style="1" customWidth="1"/>
    <col min="9" max="9" width="12.25390625" style="1" customWidth="1"/>
    <col min="10" max="11" width="7.75390625" style="1" customWidth="1"/>
    <col min="12" max="12" width="11.625" style="1" customWidth="1"/>
    <col min="13" max="13" width="11.75390625" style="1" customWidth="1"/>
    <col min="14" max="14" width="12.00390625" style="1" customWidth="1"/>
    <col min="15" max="15" width="8.25390625" style="1" customWidth="1"/>
    <col min="16" max="16" width="8.125" style="1" customWidth="1"/>
    <col min="17" max="17" width="10.625" style="1" customWidth="1"/>
    <col min="18" max="16384" width="10.253906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7" ht="10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/>
      <c r="H3" s="3" t="s">
        <v>7</v>
      </c>
      <c r="I3" s="3"/>
      <c r="J3" s="3"/>
      <c r="K3" s="3"/>
      <c r="L3" s="3"/>
      <c r="M3" s="3"/>
      <c r="N3" s="3"/>
      <c r="O3" s="3"/>
      <c r="P3" s="3"/>
      <c r="Q3" s="3"/>
    </row>
    <row r="4" spans="1:17" ht="10.5" customHeight="1">
      <c r="A4" s="3"/>
      <c r="B4" s="3"/>
      <c r="C4" s="4"/>
      <c r="D4" s="4"/>
      <c r="E4" s="4"/>
      <c r="F4" s="4" t="s">
        <v>8</v>
      </c>
      <c r="G4" s="4" t="s">
        <v>9</v>
      </c>
      <c r="H4" s="3" t="s">
        <v>10</v>
      </c>
      <c r="I4" s="3"/>
      <c r="J4" s="3"/>
      <c r="K4" s="3"/>
      <c r="L4" s="3"/>
      <c r="M4" s="3"/>
      <c r="N4" s="3"/>
      <c r="O4" s="3"/>
      <c r="P4" s="3"/>
      <c r="Q4" s="3"/>
    </row>
    <row r="5" spans="1:17" ht="10.5">
      <c r="A5" s="3"/>
      <c r="B5" s="3"/>
      <c r="C5" s="4"/>
      <c r="D5" s="4"/>
      <c r="E5" s="4"/>
      <c r="F5" s="4"/>
      <c r="G5" s="4"/>
      <c r="H5" s="4" t="s">
        <v>11</v>
      </c>
      <c r="I5" s="3" t="s">
        <v>12</v>
      </c>
      <c r="J5" s="3"/>
      <c r="K5" s="3"/>
      <c r="L5" s="3"/>
      <c r="M5" s="3"/>
      <c r="N5" s="3"/>
      <c r="O5" s="3"/>
      <c r="P5" s="3"/>
      <c r="Q5" s="3"/>
    </row>
    <row r="6" spans="1:17" ht="14.25" customHeight="1">
      <c r="A6" s="3"/>
      <c r="B6" s="3"/>
      <c r="C6" s="4"/>
      <c r="D6" s="4"/>
      <c r="E6" s="4"/>
      <c r="F6" s="4"/>
      <c r="G6" s="4"/>
      <c r="H6" s="4"/>
      <c r="I6" s="3" t="s">
        <v>13</v>
      </c>
      <c r="J6" s="3"/>
      <c r="K6" s="3"/>
      <c r="L6" s="3"/>
      <c r="M6" s="3" t="s">
        <v>14</v>
      </c>
      <c r="N6" s="3"/>
      <c r="O6" s="3"/>
      <c r="P6" s="3"/>
      <c r="Q6" s="3"/>
    </row>
    <row r="7" spans="1:17" ht="12.75" customHeight="1">
      <c r="A7" s="3"/>
      <c r="B7" s="3"/>
      <c r="C7" s="4"/>
      <c r="D7" s="4"/>
      <c r="E7" s="4"/>
      <c r="F7" s="4"/>
      <c r="G7" s="4"/>
      <c r="H7" s="4"/>
      <c r="I7" s="4" t="s">
        <v>15</v>
      </c>
      <c r="J7" s="3" t="s">
        <v>16</v>
      </c>
      <c r="K7" s="3"/>
      <c r="L7" s="3"/>
      <c r="M7" s="4" t="s">
        <v>17</v>
      </c>
      <c r="N7" s="4" t="s">
        <v>16</v>
      </c>
      <c r="O7" s="4"/>
      <c r="P7" s="4"/>
      <c r="Q7" s="4"/>
    </row>
    <row r="8" spans="1:17" ht="60.75" customHeight="1">
      <c r="A8" s="3"/>
      <c r="B8" s="3"/>
      <c r="C8" s="4"/>
      <c r="D8" s="4"/>
      <c r="E8" s="4"/>
      <c r="F8" s="4"/>
      <c r="G8" s="4"/>
      <c r="H8" s="4"/>
      <c r="I8" s="4"/>
      <c r="J8" s="4" t="s">
        <v>18</v>
      </c>
      <c r="K8" s="4" t="s">
        <v>19</v>
      </c>
      <c r="L8" s="4" t="s">
        <v>20</v>
      </c>
      <c r="M8" s="4"/>
      <c r="N8" s="4" t="s">
        <v>21</v>
      </c>
      <c r="O8" s="4" t="s">
        <v>18</v>
      </c>
      <c r="P8" s="4" t="s">
        <v>19</v>
      </c>
      <c r="Q8" s="4" t="s">
        <v>22</v>
      </c>
    </row>
    <row r="9" spans="1:17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ht="10.5">
      <c r="A10" s="6">
        <v>1</v>
      </c>
      <c r="B10" s="7" t="s">
        <v>23</v>
      </c>
      <c r="C10" s="8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0.5">
      <c r="A11" s="6"/>
      <c r="B11" s="7" t="s">
        <v>25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0.5">
      <c r="A12" s="6"/>
      <c r="B12" s="7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0.5">
      <c r="A13" s="6"/>
      <c r="B13" s="7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0.5">
      <c r="A14" s="6"/>
      <c r="B14" s="7" t="s">
        <v>28</v>
      </c>
      <c r="C14" s="9"/>
      <c r="D14" s="9"/>
      <c r="E14" s="9">
        <v>1986600</v>
      </c>
      <c r="F14" s="9">
        <v>1486600</v>
      </c>
      <c r="G14" s="9">
        <v>500000</v>
      </c>
      <c r="H14" s="9">
        <v>1586600</v>
      </c>
      <c r="I14" s="9">
        <v>1586600</v>
      </c>
      <c r="J14" s="9"/>
      <c r="K14" s="9"/>
      <c r="L14" s="9">
        <v>1086600</v>
      </c>
      <c r="M14" s="9">
        <v>500000</v>
      </c>
      <c r="N14" s="9"/>
      <c r="O14" s="9"/>
      <c r="P14" s="9"/>
      <c r="Q14" s="9">
        <v>500000</v>
      </c>
    </row>
    <row r="15" spans="1:17" ht="10.5">
      <c r="A15" s="6"/>
      <c r="B15" s="7" t="s">
        <v>29</v>
      </c>
      <c r="C15" s="10"/>
      <c r="D15" s="10"/>
      <c r="E15" s="11">
        <v>1586600</v>
      </c>
      <c r="F15" s="11">
        <v>1086600</v>
      </c>
      <c r="G15" s="11">
        <v>500000</v>
      </c>
      <c r="H15" s="11">
        <v>1586600</v>
      </c>
      <c r="I15" s="11">
        <v>1086600</v>
      </c>
      <c r="J15" s="10"/>
      <c r="K15" s="10"/>
      <c r="L15" s="11">
        <v>1086600</v>
      </c>
      <c r="M15" s="11">
        <v>500000</v>
      </c>
      <c r="N15" s="10"/>
      <c r="O15" s="10"/>
      <c r="P15" s="10"/>
      <c r="Q15" s="11">
        <v>500000</v>
      </c>
    </row>
    <row r="16" spans="1:17" ht="10.5">
      <c r="A16" s="6"/>
      <c r="B16" s="7" t="s">
        <v>30</v>
      </c>
      <c r="C16" s="10"/>
      <c r="D16" s="10"/>
      <c r="E16" s="11">
        <v>400000</v>
      </c>
      <c r="F16" s="11">
        <v>400000</v>
      </c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0.5">
      <c r="A17" s="6"/>
      <c r="B17" s="7" t="s">
        <v>31</v>
      </c>
      <c r="C17" s="10"/>
      <c r="D17" s="10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1.25" customHeight="1">
      <c r="A18" s="6">
        <f>A10+1</f>
        <v>2</v>
      </c>
      <c r="B18" s="7" t="s">
        <v>32</v>
      </c>
      <c r="C18" s="12" t="s">
        <v>33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 customHeight="1">
      <c r="A19" s="6"/>
      <c r="B19" s="7" t="s">
        <v>25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 customHeight="1">
      <c r="A20" s="6"/>
      <c r="B20" s="7" t="s">
        <v>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 customHeight="1">
      <c r="A21" s="6"/>
      <c r="B21" s="7" t="s">
        <v>27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0.5">
      <c r="A22" s="6"/>
      <c r="B22" s="7" t="s">
        <v>28</v>
      </c>
      <c r="C22" s="7"/>
      <c r="D22" s="7"/>
      <c r="E22" s="11">
        <f>SUM(E23:E26)</f>
        <v>5000000</v>
      </c>
      <c r="F22" s="11">
        <f>SUM(F23:F26)</f>
        <v>1434000</v>
      </c>
      <c r="G22" s="11">
        <f>E22*0.25</f>
        <v>1250000</v>
      </c>
      <c r="H22" s="11">
        <v>300000</v>
      </c>
      <c r="I22" s="11">
        <v>300000</v>
      </c>
      <c r="J22" s="11"/>
      <c r="K22" s="11"/>
      <c r="L22" s="11">
        <v>300000</v>
      </c>
      <c r="M22" s="11"/>
      <c r="N22" s="11"/>
      <c r="O22" s="11"/>
      <c r="P22" s="11"/>
      <c r="Q22" s="11"/>
    </row>
    <row r="23" spans="1:17" ht="10.5">
      <c r="A23" s="6"/>
      <c r="B23" s="7" t="s">
        <v>35</v>
      </c>
      <c r="C23" s="13"/>
      <c r="D23" s="13"/>
      <c r="E23" s="11">
        <v>712000</v>
      </c>
      <c r="F23" s="11">
        <f>E23-G23</f>
        <v>362000</v>
      </c>
      <c r="G23" s="11">
        <v>350000</v>
      </c>
      <c r="H23" s="11"/>
      <c r="I23" s="11"/>
      <c r="J23" s="10"/>
      <c r="K23" s="10"/>
      <c r="L23" s="11"/>
      <c r="M23" s="11"/>
      <c r="N23" s="10"/>
      <c r="O23" s="10"/>
      <c r="P23" s="10"/>
      <c r="Q23" s="11"/>
    </row>
    <row r="24" spans="1:17" ht="10.5">
      <c r="A24" s="6"/>
      <c r="B24" s="7" t="s">
        <v>10</v>
      </c>
      <c r="C24" s="13"/>
      <c r="D24" s="13"/>
      <c r="E24" s="11">
        <v>300000</v>
      </c>
      <c r="F24" s="11">
        <v>300000</v>
      </c>
      <c r="G24" s="11"/>
      <c r="H24" s="10">
        <v>300000</v>
      </c>
      <c r="I24" s="10">
        <v>300000</v>
      </c>
      <c r="J24" s="10"/>
      <c r="K24" s="10"/>
      <c r="L24" s="10">
        <v>300000</v>
      </c>
      <c r="M24" s="10"/>
      <c r="N24" s="10"/>
      <c r="O24" s="10"/>
      <c r="P24" s="10"/>
      <c r="Q24" s="10"/>
    </row>
    <row r="25" spans="1:17" ht="10.5">
      <c r="A25" s="6"/>
      <c r="B25" s="7" t="s">
        <v>30</v>
      </c>
      <c r="C25" s="13"/>
      <c r="D25" s="13"/>
      <c r="E25" s="11">
        <v>1429333</v>
      </c>
      <c r="F25" s="11">
        <f>0.25*E25</f>
        <v>357333.25</v>
      </c>
      <c r="G25" s="11">
        <f>0.75*E25</f>
        <v>1071999.75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0.5">
      <c r="A26" s="6"/>
      <c r="B26" s="7" t="s">
        <v>31</v>
      </c>
      <c r="C26" s="13"/>
      <c r="D26" s="13"/>
      <c r="E26" s="11">
        <v>2558667</v>
      </c>
      <c r="F26" s="11">
        <v>414666.75</v>
      </c>
      <c r="G26" s="11">
        <v>2144000.25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1.25" customHeight="1">
      <c r="A27" s="6">
        <f>A18+1</f>
        <v>3</v>
      </c>
      <c r="B27" s="7" t="s">
        <v>32</v>
      </c>
      <c r="C27" s="12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 customHeight="1">
      <c r="A28" s="6"/>
      <c r="B28" s="7" t="s">
        <v>25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 customHeight="1">
      <c r="A29" s="6"/>
      <c r="B29" s="7" t="s">
        <v>37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 customHeight="1">
      <c r="A30" s="6"/>
      <c r="B30" s="7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0.5">
      <c r="A31" s="6"/>
      <c r="B31" s="7" t="s">
        <v>28</v>
      </c>
      <c r="C31" s="7"/>
      <c r="D31" s="7"/>
      <c r="E31" s="14">
        <f>SUM(E32:E35)</f>
        <v>14227000</v>
      </c>
      <c r="F31" s="14">
        <v>9320500</v>
      </c>
      <c r="G31" s="14">
        <v>4870500</v>
      </c>
      <c r="H31" s="15">
        <v>8531778</v>
      </c>
      <c r="I31" s="15">
        <v>4265889</v>
      </c>
      <c r="J31" s="14"/>
      <c r="K31" s="14"/>
      <c r="L31" s="15">
        <v>4265889</v>
      </c>
      <c r="M31" s="15">
        <v>4265889</v>
      </c>
      <c r="N31" s="7"/>
      <c r="O31" s="7"/>
      <c r="P31" s="7"/>
      <c r="Q31" s="15">
        <v>4265889</v>
      </c>
    </row>
    <row r="32" spans="1:17" ht="10.5">
      <c r="A32" s="6"/>
      <c r="B32" s="7" t="s">
        <v>35</v>
      </c>
      <c r="C32" s="13"/>
      <c r="D32" s="13"/>
      <c r="E32" s="14">
        <v>1000000</v>
      </c>
      <c r="F32" s="14">
        <v>500000</v>
      </c>
      <c r="G32" s="14">
        <v>500000</v>
      </c>
      <c r="H32" s="15"/>
      <c r="I32" s="15"/>
      <c r="J32" s="15"/>
      <c r="K32" s="15"/>
      <c r="L32" s="15"/>
      <c r="M32" s="15"/>
      <c r="N32" s="13"/>
      <c r="O32" s="13"/>
      <c r="P32" s="13"/>
      <c r="Q32" s="15"/>
    </row>
    <row r="33" spans="1:17" ht="10.5">
      <c r="A33" s="6"/>
      <c r="B33" s="7" t="s">
        <v>10</v>
      </c>
      <c r="C33" s="13"/>
      <c r="D33" s="13"/>
      <c r="E33" s="14">
        <v>8531778</v>
      </c>
      <c r="F33" s="14">
        <v>4265889</v>
      </c>
      <c r="G33" s="14">
        <v>4265889</v>
      </c>
      <c r="H33" s="15">
        <v>8531778</v>
      </c>
      <c r="I33" s="15">
        <v>4265889</v>
      </c>
      <c r="J33" s="15"/>
      <c r="K33" s="15"/>
      <c r="L33" s="15">
        <v>4265889</v>
      </c>
      <c r="M33" s="15">
        <v>4265889</v>
      </c>
      <c r="N33" s="13"/>
      <c r="O33" s="13"/>
      <c r="P33" s="13"/>
      <c r="Q33" s="15">
        <v>4265889</v>
      </c>
    </row>
    <row r="34" spans="1:17" ht="10.5">
      <c r="A34" s="6"/>
      <c r="B34" s="7" t="s">
        <v>30</v>
      </c>
      <c r="C34" s="13"/>
      <c r="D34" s="13"/>
      <c r="E34" s="14">
        <v>4695222</v>
      </c>
      <c r="F34" s="14">
        <v>4450000</v>
      </c>
      <c r="G34" s="14"/>
      <c r="H34" s="15"/>
      <c r="I34" s="15"/>
      <c r="J34" s="15"/>
      <c r="K34" s="15"/>
      <c r="L34" s="15"/>
      <c r="M34" s="15"/>
      <c r="N34" s="13"/>
      <c r="O34" s="13"/>
      <c r="P34" s="13"/>
      <c r="Q34" s="10"/>
    </row>
    <row r="35" spans="1:17" ht="10.5">
      <c r="A35" s="6"/>
      <c r="B35" s="7" t="s">
        <v>31</v>
      </c>
      <c r="C35" s="13"/>
      <c r="D35" s="13"/>
      <c r="E35" s="7"/>
      <c r="F35" s="7"/>
      <c r="G35" s="7"/>
      <c r="H35" s="13"/>
      <c r="I35" s="13"/>
      <c r="J35" s="13"/>
      <c r="K35" s="13"/>
      <c r="L35" s="13"/>
      <c r="M35" s="13"/>
      <c r="N35" s="13"/>
      <c r="O35" s="13"/>
      <c r="P35" s="13"/>
      <c r="Q35" s="10"/>
    </row>
    <row r="36" spans="1:17" ht="11.25" customHeight="1">
      <c r="A36" s="6">
        <v>4</v>
      </c>
      <c r="B36" s="7" t="s">
        <v>38</v>
      </c>
      <c r="C36" s="12" t="s">
        <v>39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 customHeight="1">
      <c r="A37" s="6"/>
      <c r="B37" s="7" t="s">
        <v>25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 customHeight="1">
      <c r="A38" s="6"/>
      <c r="B38" s="7" t="s">
        <v>40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 customHeight="1">
      <c r="A39" s="6"/>
      <c r="B39" s="7" t="s">
        <v>27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 customHeight="1">
      <c r="A40" s="6"/>
      <c r="B40" s="7" t="s">
        <v>28</v>
      </c>
      <c r="C40" s="16"/>
      <c r="D40" s="17"/>
      <c r="E40" s="11">
        <f>E42+E41</f>
        <v>907583.5</v>
      </c>
      <c r="F40" s="11">
        <f>F42+F41</f>
        <v>136137.515</v>
      </c>
      <c r="G40" s="11">
        <f>0.85*E40</f>
        <v>771445.975</v>
      </c>
      <c r="H40" s="10">
        <v>485513.5</v>
      </c>
      <c r="I40" s="10">
        <v>72827</v>
      </c>
      <c r="J40" s="10"/>
      <c r="K40" s="10"/>
      <c r="L40" s="10">
        <v>72827</v>
      </c>
      <c r="M40" s="10">
        <v>412686.5</v>
      </c>
      <c r="N40" s="10"/>
      <c r="O40" s="10"/>
      <c r="P40" s="10"/>
      <c r="Q40" s="10">
        <v>412686.5</v>
      </c>
    </row>
    <row r="41" spans="1:17" ht="11.25" customHeight="1">
      <c r="A41" s="6"/>
      <c r="B41" s="7" t="s">
        <v>35</v>
      </c>
      <c r="C41" s="16"/>
      <c r="D41" s="17"/>
      <c r="E41" s="11">
        <v>422070</v>
      </c>
      <c r="F41" s="11">
        <f>E41-G41</f>
        <v>63310.5</v>
      </c>
      <c r="G41" s="11">
        <f>323059.5+35700</f>
        <v>358759.5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1.25" customHeight="1">
      <c r="A42" s="6"/>
      <c r="B42" s="7" t="s">
        <v>10</v>
      </c>
      <c r="C42" s="16"/>
      <c r="D42" s="17"/>
      <c r="E42" s="11">
        <v>485513.5</v>
      </c>
      <c r="F42" s="11">
        <f>E42-G42-0.01</f>
        <v>72827.01500000003</v>
      </c>
      <c r="G42" s="11">
        <f>0.85*E42</f>
        <v>412686.475</v>
      </c>
      <c r="H42" s="10">
        <v>485513.5</v>
      </c>
      <c r="I42" s="10">
        <v>72827</v>
      </c>
      <c r="J42" s="10"/>
      <c r="K42" s="10"/>
      <c r="L42" s="10">
        <v>72827</v>
      </c>
      <c r="M42" s="10">
        <v>412686.5</v>
      </c>
      <c r="N42" s="10"/>
      <c r="O42" s="10"/>
      <c r="P42" s="10"/>
      <c r="Q42" s="10">
        <v>412686.5</v>
      </c>
    </row>
    <row r="43" spans="1:17" ht="11.25" customHeight="1">
      <c r="A43" s="6"/>
      <c r="B43" s="7" t="s">
        <v>30</v>
      </c>
      <c r="C43" s="16"/>
      <c r="D43" s="17"/>
      <c r="E43" s="11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1.25" customHeight="1">
      <c r="A44" s="6"/>
      <c r="B44" s="7" t="s">
        <v>31</v>
      </c>
      <c r="C44" s="16"/>
      <c r="D44" s="17"/>
      <c r="E44" s="11"/>
      <c r="F44" s="11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1.25" customHeight="1">
      <c r="A45" s="6">
        <v>5</v>
      </c>
      <c r="B45" s="7" t="s">
        <v>38</v>
      </c>
      <c r="C45" s="12" t="s">
        <v>41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1.25" customHeight="1">
      <c r="A46" s="6"/>
      <c r="B46" s="7" t="s">
        <v>25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1.25" customHeight="1">
      <c r="A47" s="6"/>
      <c r="B47" s="7" t="s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1.25" customHeight="1">
      <c r="A48" s="6"/>
      <c r="B48" s="7" t="s">
        <v>27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1.25" customHeight="1">
      <c r="A49" s="6"/>
      <c r="B49" s="7" t="s">
        <v>28</v>
      </c>
      <c r="C49" s="16"/>
      <c r="D49" s="17"/>
      <c r="E49" s="11">
        <f>E50+E51</f>
        <v>837658.5</v>
      </c>
      <c r="F49" s="11">
        <f>F50+F51</f>
        <v>125648.79999999999</v>
      </c>
      <c r="G49" s="11">
        <f>G50+G51</f>
        <v>712009.7</v>
      </c>
      <c r="H49" s="10">
        <v>420772</v>
      </c>
      <c r="I49" s="10">
        <v>63115.8</v>
      </c>
      <c r="J49" s="10"/>
      <c r="K49" s="10"/>
      <c r="L49" s="10">
        <v>63115.8</v>
      </c>
      <c r="M49" s="10">
        <v>357656.2</v>
      </c>
      <c r="N49" s="10"/>
      <c r="O49" s="10"/>
      <c r="P49" s="10"/>
      <c r="Q49" s="10">
        <v>357656.2</v>
      </c>
    </row>
    <row r="50" spans="1:17" ht="11.25" customHeight="1">
      <c r="A50" s="6"/>
      <c r="B50" s="7" t="s">
        <v>35</v>
      </c>
      <c r="C50" s="16"/>
      <c r="D50" s="17"/>
      <c r="E50" s="11">
        <v>416886.5</v>
      </c>
      <c r="F50" s="11">
        <f>56503+6030</f>
        <v>62533</v>
      </c>
      <c r="G50" s="11">
        <f>320183.5+34170</f>
        <v>354353.5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1.25" customHeight="1">
      <c r="A51" s="6"/>
      <c r="B51" s="7" t="s">
        <v>10</v>
      </c>
      <c r="C51" s="16"/>
      <c r="D51" s="17"/>
      <c r="E51" s="11">
        <v>420772</v>
      </c>
      <c r="F51" s="11">
        <f>E51*0.15</f>
        <v>63115.799999999996</v>
      </c>
      <c r="G51" s="11">
        <f>E51*0.85</f>
        <v>357656.2</v>
      </c>
      <c r="H51" s="10">
        <v>420772</v>
      </c>
      <c r="I51" s="10">
        <v>63115.8</v>
      </c>
      <c r="J51" s="10"/>
      <c r="K51" s="10"/>
      <c r="L51" s="10">
        <v>63115.8</v>
      </c>
      <c r="M51" s="10">
        <v>357656.2</v>
      </c>
      <c r="N51" s="10"/>
      <c r="O51" s="10"/>
      <c r="P51" s="10"/>
      <c r="Q51" s="10">
        <v>357656.2</v>
      </c>
    </row>
    <row r="52" spans="1:17" ht="11.25" customHeight="1">
      <c r="A52" s="6"/>
      <c r="B52" s="7" t="s">
        <v>30</v>
      </c>
      <c r="C52" s="16"/>
      <c r="D52" s="17"/>
      <c r="E52" s="11"/>
      <c r="F52" s="11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1.25" customHeight="1">
      <c r="A53" s="6"/>
      <c r="B53" s="7" t="s">
        <v>31</v>
      </c>
      <c r="C53" s="16"/>
      <c r="D53" s="17"/>
      <c r="E53" s="11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1.25" customHeight="1">
      <c r="A54" s="6">
        <v>6</v>
      </c>
      <c r="B54" s="7" t="s">
        <v>38</v>
      </c>
      <c r="C54" s="13" t="s">
        <v>42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1.25" customHeight="1">
      <c r="A55" s="6"/>
      <c r="B55" s="7" t="s">
        <v>25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1.25" customHeight="1">
      <c r="A56" s="6"/>
      <c r="B56" s="7" t="s">
        <v>40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1.25" customHeight="1">
      <c r="A57" s="6"/>
      <c r="B57" s="7" t="s">
        <v>27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1.25" customHeight="1">
      <c r="A58" s="6"/>
      <c r="B58" s="7" t="s">
        <v>28</v>
      </c>
      <c r="C58" s="18"/>
      <c r="D58" s="19"/>
      <c r="E58" s="20">
        <v>5636000</v>
      </c>
      <c r="F58" s="21">
        <v>2853348</v>
      </c>
      <c r="G58" s="21">
        <v>2782652</v>
      </c>
      <c r="H58" s="21">
        <v>3070000</v>
      </c>
      <c r="I58" s="21">
        <v>1570000</v>
      </c>
      <c r="J58" s="21"/>
      <c r="K58" s="21"/>
      <c r="L58" s="21">
        <v>1570000</v>
      </c>
      <c r="M58" s="21">
        <v>1500000</v>
      </c>
      <c r="N58" s="21"/>
      <c r="O58" s="21"/>
      <c r="P58" s="21"/>
      <c r="Q58" s="21">
        <v>1500000</v>
      </c>
    </row>
    <row r="59" spans="1:17" ht="11.25" customHeight="1">
      <c r="A59" s="6"/>
      <c r="B59" s="7" t="s">
        <v>43</v>
      </c>
      <c r="C59" s="16"/>
      <c r="D59" s="17"/>
      <c r="E59" s="14">
        <v>3070000</v>
      </c>
      <c r="F59" s="22">
        <v>1570000</v>
      </c>
      <c r="G59" s="23">
        <v>1500000</v>
      </c>
      <c r="H59" s="22">
        <v>3070000</v>
      </c>
      <c r="I59" s="22">
        <v>1570000</v>
      </c>
      <c r="J59" s="22"/>
      <c r="K59" s="22"/>
      <c r="L59" s="22">
        <v>1570000</v>
      </c>
      <c r="M59" s="22">
        <v>1500000</v>
      </c>
      <c r="N59" s="22"/>
      <c r="O59" s="22"/>
      <c r="P59" s="22"/>
      <c r="Q59" s="22">
        <v>1500000</v>
      </c>
    </row>
    <row r="60" spans="1:17" ht="11.25" customHeight="1">
      <c r="A60" s="6"/>
      <c r="B60" s="7" t="s">
        <v>30</v>
      </c>
      <c r="C60" s="16"/>
      <c r="D60" s="17"/>
      <c r="E60" s="14">
        <v>2566000</v>
      </c>
      <c r="F60" s="24">
        <v>1283348</v>
      </c>
      <c r="G60" s="25">
        <v>1282652</v>
      </c>
      <c r="H60" s="24"/>
      <c r="I60" s="26"/>
      <c r="J60" s="24"/>
      <c r="K60" s="24"/>
      <c r="L60" s="24"/>
      <c r="M60" s="24"/>
      <c r="N60" s="24"/>
      <c r="O60" s="24"/>
      <c r="P60" s="24"/>
      <c r="Q60" s="24"/>
    </row>
    <row r="61" spans="1:17" s="30" customFormat="1" ht="11.25" customHeight="1">
      <c r="A61" s="27"/>
      <c r="B61" s="28" t="s">
        <v>44</v>
      </c>
      <c r="C61" s="29" t="s">
        <v>45</v>
      </c>
      <c r="D61" s="29"/>
      <c r="E61" s="26"/>
      <c r="F61" s="26"/>
      <c r="G61" s="26"/>
      <c r="H61" s="26"/>
      <c r="J61" s="26"/>
      <c r="K61" s="26"/>
      <c r="L61" s="26"/>
      <c r="M61" s="26"/>
      <c r="N61" s="26"/>
      <c r="O61" s="26"/>
      <c r="P61" s="26"/>
      <c r="Q61" s="26"/>
    </row>
    <row r="62" spans="1:17" s="30" customFormat="1" ht="15" customHeight="1">
      <c r="A62" s="31" t="s">
        <v>46</v>
      </c>
      <c r="B62" s="31"/>
      <c r="C62" s="31" t="s">
        <v>45</v>
      </c>
      <c r="D62" s="31"/>
      <c r="E62" s="32">
        <f>SUM(E14+E22+E31+E40+E49+E58)</f>
        <v>28594842</v>
      </c>
      <c r="F62" s="32">
        <f>SUM(F14+F22+F31+F40+F49+F58)</f>
        <v>15356234.315000001</v>
      </c>
      <c r="G62" s="32">
        <f>SUM(G14+G22+G31+G40+G49+G58)</f>
        <v>10886607.675</v>
      </c>
      <c r="H62" s="32">
        <f>SUM(H14+H22+H31+H40+H49+H58)</f>
        <v>14394663.5</v>
      </c>
      <c r="I62" s="32">
        <f>SUM(I14+I22+I31+I40+I49+I58)</f>
        <v>7858431.8</v>
      </c>
      <c r="J62" s="32">
        <f>SUM(J14+J22+J31+J40+J49)</f>
        <v>0</v>
      </c>
      <c r="K62" s="32">
        <f>SUM(K14+K22+K31+K40+K49)</f>
        <v>0</v>
      </c>
      <c r="L62" s="32">
        <f>SUM(L14+L22+L31+L40+L49+L58)</f>
        <v>7358431.8</v>
      </c>
      <c r="M62" s="32">
        <f>SUM(M14+M22+M31+M40+M49+M58)</f>
        <v>7036231.7</v>
      </c>
      <c r="N62" s="32">
        <f>SUM(N14+N22+N31+N40+N49)</f>
        <v>0</v>
      </c>
      <c r="O62" s="32">
        <f>SUM(O14+O22+O31+O40+O49)</f>
        <v>0</v>
      </c>
      <c r="P62" s="32">
        <f>SUM(P14+P22+P31+P40+P49)</f>
        <v>0</v>
      </c>
      <c r="Q62" s="32">
        <f>SUM(Q14+Q22+Q31+Q40+Q49+Q58)</f>
        <v>7036231.7</v>
      </c>
    </row>
    <row r="63" ht="11.25" customHeight="1"/>
    <row r="64" spans="1:10" ht="10.5">
      <c r="A64" s="33" t="s">
        <v>47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0.5">
      <c r="A65" s="34" t="s">
        <v>48</v>
      </c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0.5">
      <c r="A66" s="34" t="s">
        <v>49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0.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0.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0.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0.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0.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0.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0.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0.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0.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0.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0.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0.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0.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0.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0.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0.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0.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0.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0.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0.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0.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0.5">
      <c r="A88" s="34"/>
      <c r="B88" s="34"/>
      <c r="C88" s="34"/>
      <c r="D88" s="34"/>
      <c r="E88" s="34"/>
      <c r="F88" s="34"/>
      <c r="G88" s="34"/>
      <c r="H88" s="34"/>
      <c r="I88" s="34"/>
      <c r="J88" s="34"/>
    </row>
  </sheetData>
  <mergeCells count="35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0:A17"/>
    <mergeCell ref="C10:Q13"/>
    <mergeCell ref="A18:A26"/>
    <mergeCell ref="C18:Q21"/>
    <mergeCell ref="A27:A35"/>
    <mergeCell ref="C27:Q30"/>
    <mergeCell ref="A36:A44"/>
    <mergeCell ref="C36:Q39"/>
    <mergeCell ref="A45:A53"/>
    <mergeCell ref="C45:Q48"/>
    <mergeCell ref="A54:A60"/>
    <mergeCell ref="C54:Q57"/>
    <mergeCell ref="C61:D61"/>
    <mergeCell ref="A62:B62"/>
    <mergeCell ref="C62:D62"/>
    <mergeCell ref="A64:J64"/>
  </mergeCells>
  <printOptions/>
  <pageMargins left="0.39375" right="0.39375" top="0.7479166666666667" bottom="0.5902777777777777" header="0.19652777777777777" footer="0.5118055555555555"/>
  <pageSetup horizontalDpi="300" verticalDpi="300" orientation="landscape" paperSize="9" scale="75"/>
  <headerFooter alignWithMargins="0">
    <oddHeader xml:space="preserve">&amp;CStrona &amp;P&amp;RZałącznik Nr 2
do uchwały Nr VI/46/2011 
    Rady Miejskiej w Wołowie 
z dnia 25 lutego 2011 r </oddHeader>
    <oddFooter>&amp;CPrzygotował(a) Microsoft Corporation &amp;D&amp;RStrona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FK-Aniko</cp:lastModifiedBy>
  <cp:lastPrinted>2011-02-17T13:01:28Z</cp:lastPrinted>
  <dcterms:created xsi:type="dcterms:W3CDTF">1997-02-26T13:46:56Z</dcterms:created>
  <dcterms:modified xsi:type="dcterms:W3CDTF">2011-02-28T07:41:51Z</dcterms:modified>
  <cp:category/>
  <cp:version/>
  <cp:contentType/>
  <cp:contentStatus/>
  <cp:revision>1</cp:revision>
</cp:coreProperties>
</file>